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style2.xml" ContentType="application/vnd.ms-office.chartstyle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19"/>
  <workbookPr/>
  <mc:AlternateContent xmlns:mc="http://schemas.openxmlformats.org/markup-compatibility/2006">
    <mc:Choice Requires="x15">
      <x15ac:absPath xmlns:x15ac="http://schemas.microsoft.com/office/spreadsheetml/2010/11/ac" url="https://d.docs.live.net/0bcbed6a3ee95097/Universität freigegeben/"/>
    </mc:Choice>
  </mc:AlternateContent>
  <xr:revisionPtr revIDLastSave="0" documentId="8_{92354CA2-A76E-4619-92E7-855A6123733D}" xr6:coauthVersionLast="47" xr6:coauthVersionMax="47" xr10:uidLastSave="{00000000-0000-0000-0000-000000000000}"/>
  <bookViews>
    <workbookView xWindow="0" yWindow="0" windowWidth="19200" windowHeight="11145" xr2:uid="{00000000-000D-0000-FFFF-FFFF00000000}"/>
  </bookViews>
  <sheets>
    <sheet name="Angabe" sheetId="5" r:id="rId1"/>
    <sheet name="durch geb Kapital 1" sheetId="1" r:id="rId2"/>
    <sheet name="durch geb Kapital 2" sheetId="3" r:id="rId3"/>
    <sheet name="durch geb Kapital 3" sheetId="4" r:id="rId4"/>
  </sheets>
  <definedNames>
    <definedName name="AK" workbookParameter="1">Angabe!$C$5</definedName>
    <definedName name="ND" workbookParameter="1">Angabe!$C$7</definedName>
    <definedName name="RW" workbookParameter="1">Angabe!$C$6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4" l="1"/>
  <c r="E8" i="4" s="1"/>
  <c r="E9" i="4" s="1"/>
  <c r="C5" i="4"/>
  <c r="C4" i="4"/>
  <c r="C6" i="3"/>
  <c r="C5" i="3"/>
  <c r="C4" i="3"/>
  <c r="F7" i="3" s="1"/>
  <c r="G7" i="3" s="1"/>
  <c r="C6" i="1"/>
  <c r="C15" i="1" s="1"/>
  <c r="C5" i="1"/>
  <c r="C4" i="1"/>
  <c r="G7" i="4"/>
  <c r="G6" i="4"/>
  <c r="G6" i="3"/>
  <c r="C8" i="1"/>
  <c r="E14" i="1" s="1"/>
  <c r="E15" i="1" s="1"/>
  <c r="D14" i="1"/>
  <c r="D15" i="1"/>
  <c r="E8" i="3" l="1"/>
  <c r="E9" i="3" s="1"/>
  <c r="E10" i="3" s="1"/>
  <c r="E11" i="3" s="1"/>
  <c r="E12" i="3" s="1"/>
  <c r="F12" i="3" s="1"/>
  <c r="E10" i="4"/>
  <c r="G8" i="4"/>
  <c r="F8" i="3"/>
  <c r="G8" i="3" s="1"/>
  <c r="G12" i="3"/>
  <c r="F9" i="3" l="1"/>
  <c r="F10" i="3"/>
  <c r="F11" i="3"/>
  <c r="E13" i="3"/>
  <c r="H12" i="3"/>
  <c r="G9" i="3"/>
  <c r="G10" i="3" s="1"/>
  <c r="G11" i="3" s="1"/>
  <c r="G9" i="4"/>
  <c r="G10" i="4" s="1"/>
  <c r="E11" i="4"/>
  <c r="E14" i="3" l="1"/>
  <c r="H13" i="3"/>
  <c r="G13" i="3"/>
  <c r="F13" i="3"/>
  <c r="E12" i="4"/>
  <c r="G11" i="4"/>
  <c r="E15" i="3" l="1"/>
  <c r="H14" i="3"/>
  <c r="G14" i="3"/>
  <c r="F14" i="3"/>
  <c r="E13" i="4"/>
  <c r="G12" i="4"/>
  <c r="F12" i="4"/>
  <c r="H12" i="4"/>
  <c r="E16" i="3" l="1"/>
  <c r="H15" i="3"/>
  <c r="G15" i="3"/>
  <c r="F15" i="3"/>
  <c r="G13" i="4"/>
  <c r="F13" i="4"/>
  <c r="E14" i="4"/>
  <c r="H13" i="4"/>
  <c r="G16" i="3" l="1"/>
  <c r="G17" i="3" s="1"/>
  <c r="H16" i="3"/>
  <c r="F16" i="3"/>
  <c r="E15" i="4"/>
  <c r="H14" i="4"/>
  <c r="G14" i="4"/>
  <c r="F14" i="4"/>
  <c r="H9" i="3" l="1"/>
  <c r="H10" i="3"/>
  <c r="H6" i="3"/>
  <c r="B10" i="3"/>
  <c r="H7" i="3"/>
  <c r="H11" i="3"/>
  <c r="H8" i="3"/>
  <c r="E16" i="4"/>
  <c r="G15" i="4"/>
  <c r="H15" i="4"/>
  <c r="F15" i="4"/>
  <c r="G16" i="4" l="1"/>
  <c r="G17" i="4" s="1"/>
  <c r="F16" i="4"/>
  <c r="H16" i="4"/>
  <c r="H7" i="4" l="1"/>
  <c r="B10" i="4"/>
  <c r="H6" i="4"/>
  <c r="H9" i="4"/>
  <c r="H8" i="4"/>
  <c r="H10" i="4"/>
  <c r="H11" i="4"/>
</calcChain>
</file>

<file path=xl/sharedStrings.xml><?xml version="1.0" encoding="utf-8"?>
<sst xmlns="http://schemas.openxmlformats.org/spreadsheetml/2006/main" count="48" uniqueCount="26">
  <si>
    <t>Angabe</t>
  </si>
  <si>
    <t>Anschaffungskosten (AK)</t>
  </si>
  <si>
    <t>Restwert, Schrottwert (RW)</t>
  </si>
  <si>
    <t>Nutzungsdauer (ND)</t>
  </si>
  <si>
    <t>bei der nicht-linearen Abschreibung ("durch geb Kapital") müssen zusätzlich die Abschreibungen eingegeben werden</t>
  </si>
  <si>
    <t>tyische Berechnung</t>
  </si>
  <si>
    <t>durch geb Kapital 1</t>
  </si>
  <si>
    <t>Erklärung</t>
  </si>
  <si>
    <t>durch geb Kapital 2</t>
  </si>
  <si>
    <t>nicht-lineare Abschreibung</t>
  </si>
  <si>
    <t>durch geb Kapital 3</t>
  </si>
  <si>
    <t>© Erhard Rainer - www.erhard-rainer.com</t>
  </si>
  <si>
    <t>durchschnittlich gebundenes Kapital</t>
  </si>
  <si>
    <t>durchschn. geb. Kapital</t>
  </si>
  <si>
    <t>Punkte f. Grafik</t>
  </si>
  <si>
    <t>x</t>
  </si>
  <si>
    <t>y1</t>
  </si>
  <si>
    <t>y2</t>
  </si>
  <si>
    <t>AK</t>
  </si>
  <si>
    <t>RW</t>
  </si>
  <si>
    <t>Abschreibung</t>
  </si>
  <si>
    <t>Jahr</t>
  </si>
  <si>
    <t>BW</t>
  </si>
  <si>
    <t>Berechnung anhand der linearen Abschreibung</t>
  </si>
  <si>
    <t>Mittelwert</t>
  </si>
  <si>
    <t>Berechnung wenn keine lineare Abschreibung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</si>
</sst>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164" fontId="7" fillId="0" borderId="0" xfId="0" applyNumberFormat="1" applyFont="1" applyAlignment="1">
      <alignment horizontal="center" vertical="center"/>
    </xf>
    <xf numFmtId="164" fontId="7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2" xfId="3" applyNumberFormat="1" applyAlignment="1">
      <alignment horizontal="center"/>
    </xf>
    <xf numFmtId="164" fontId="3" fillId="2" borderId="2" xfId="3" applyNumberFormat="1"/>
    <xf numFmtId="0" fontId="5" fillId="0" borderId="0" xfId="0" applyFont="1"/>
    <xf numFmtId="0" fontId="9" fillId="0" borderId="0" xfId="0" applyFont="1"/>
    <xf numFmtId="164" fontId="9" fillId="0" borderId="0" xfId="0" applyNumberFormat="1" applyFont="1"/>
    <xf numFmtId="0" fontId="9" fillId="0" borderId="4" xfId="0" applyFont="1" applyBorder="1" applyAlignment="1">
      <alignment horizontal="center" vertical="center"/>
    </xf>
    <xf numFmtId="164" fontId="9" fillId="0" borderId="10" xfId="1" applyFont="1" applyBorder="1" applyAlignment="1">
      <alignment horizontal="center" vertical="center"/>
    </xf>
    <xf numFmtId="164" fontId="9" fillId="0" borderId="5" xfId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0" borderId="0" xfId="1" applyFont="1" applyBorder="1" applyAlignment="1">
      <alignment horizontal="center" vertical="center"/>
    </xf>
    <xf numFmtId="164" fontId="9" fillId="0" borderId="7" xfId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9" fillId="0" borderId="11" xfId="1" applyFont="1" applyBorder="1" applyAlignment="1">
      <alignment horizontal="center" vertical="center"/>
    </xf>
    <xf numFmtId="164" fontId="9" fillId="0" borderId="9" xfId="1" applyFont="1" applyBorder="1" applyAlignment="1">
      <alignment horizontal="center" vertical="center"/>
    </xf>
    <xf numFmtId="164" fontId="3" fillId="2" borderId="2" xfId="3" applyNumberFormat="1" applyAlignment="1">
      <alignment horizontal="center" vertical="center"/>
    </xf>
    <xf numFmtId="0" fontId="2" fillId="0" borderId="1" xfId="2" applyAlignment="1">
      <alignment horizontal="center"/>
    </xf>
    <xf numFmtId="0" fontId="0" fillId="0" borderId="0" xfId="0" applyAlignment="1">
      <alignment horizontal="center" vertical="center" wrapText="1"/>
    </xf>
    <xf numFmtId="0" fontId="6" fillId="3" borderId="0" xfId="5" applyFill="1" applyAlignment="1">
      <alignment horizontal="center"/>
    </xf>
    <xf numFmtId="0" fontId="6" fillId="0" borderId="0" xfId="5" applyAlignment="1">
      <alignment horizontal="center"/>
    </xf>
    <xf numFmtId="164" fontId="8" fillId="0" borderId="3" xfId="4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164" fontId="8" fillId="0" borderId="0" xfId="4" applyNumberFormat="1" applyFont="1" applyBorder="1" applyAlignment="1">
      <alignment horizontal="center"/>
    </xf>
    <xf numFmtId="164" fontId="8" fillId="0" borderId="12" xfId="4" applyNumberFormat="1" applyFont="1" applyBorder="1" applyAlignment="1">
      <alignment horizontal="center"/>
    </xf>
  </cellXfs>
  <cellStyles count="6">
    <cellStyle name="Eingabe" xfId="3" builtinId="20"/>
    <cellStyle name="Ergebnis" xfId="4" builtinId="25"/>
    <cellStyle name="Komma" xfId="1" builtinId="3"/>
    <cellStyle name="Link" xfId="5" builtinId="8"/>
    <cellStyle name="Standard" xfId="0" builtinId="0"/>
    <cellStyle name="Überschrift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durchschnittlich gebundenes Kapital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'durch geb Kapital 1'!$C$14:$C$15</c:f>
              <c:numCache>
                <c:formatCode>_-* #,##0.00\ _€_-;\-* #,##0.00\ _€_-;_-* "-"??\ _€_-;_-@_-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'durch geb Kapital 1'!$D$14:$D$15</c:f>
              <c:numCache>
                <c:formatCode>_-* #,##0.00\ _€_-;\-* #,##0.00\ _€_-;_-* "-"??\ _€_-;_-@_-</c:formatCode>
                <c:ptCount val="2"/>
                <c:pt idx="0">
                  <c:v>250000</c:v>
                </c:pt>
                <c:pt idx="1">
                  <c:v>25000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20-4DD6-8E17-D44102B8452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'durch geb Kapital 1'!$C$14:$C$15</c:f>
              <c:numCache>
                <c:formatCode>_-* #,##0.00\ _€_-;\-* #,##0.00\ _€_-;_-* "-"??\ _€_-;_-@_-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'durch geb Kapital 1'!$E$14:$E$15</c:f>
              <c:numCache>
                <c:formatCode>_-* #,##0.00\ _€_-;\-* #,##0.00\ _€_-;_-* "-"??\ _€_-;_-@_-</c:formatCode>
                <c:ptCount val="2"/>
                <c:pt idx="0">
                  <c:v>137500</c:v>
                </c:pt>
                <c:pt idx="1">
                  <c:v>137500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20-4DD6-8E17-D44102B84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858768"/>
        <c:axId val="865850144"/>
      </c:scatterChart>
      <c:valAx>
        <c:axId val="86585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_€_-;\-* #,##0.00\ _€_-;_-* &quot;-&quot;??\ _€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850144"/>
        <c:crosses val="autoZero"/>
        <c:crossBetween val="midCat"/>
      </c:valAx>
      <c:valAx>
        <c:axId val="86585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_€_-;\-* #,##0.00\ _€_-;_-* &quot;-&quot;??\ _€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858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52602799650044"/>
          <c:y val="8.4562569213732008E-2"/>
          <c:w val="0.7923628608923885"/>
          <c:h val="0.73294233569641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'durch geb Kapital 2'!$E$6:$E$16</c:f>
              <c:str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'durch geb Kapital 2'!$G$6:$G$16</c:f>
              <c:numCache>
                <c:formatCode>_-* #,##0.00\ _€_-;\-* #,##0.00\ _€_-;_-* "-"??\ _€_-;_-@_-</c:formatCode>
                <c:ptCount val="11"/>
                <c:pt idx="0">
                  <c:v>250000</c:v>
                </c:pt>
                <c:pt idx="1">
                  <c:v>205000</c:v>
                </c:pt>
                <c:pt idx="2">
                  <c:v>160000</c:v>
                </c:pt>
                <c:pt idx="3">
                  <c:v>115000</c:v>
                </c:pt>
                <c:pt idx="4">
                  <c:v>70000</c:v>
                </c:pt>
                <c:pt idx="5">
                  <c:v>25000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8-4676-9145-62ABEC582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862296"/>
        <c:axId val="865863080"/>
      </c:ba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'durch geb Kapital 2'!$E$6:$E$16</c:f>
              <c:str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xVal>
          <c:yVal>
            <c:numRef>
              <c:f>'durch geb Kapital 2'!$H$6:$H$16</c:f>
              <c:numCache>
                <c:formatCode>General</c:formatCode>
                <c:ptCount val="11"/>
                <c:pt idx="0">
                  <c:v>137500</c:v>
                </c:pt>
                <c:pt idx="1">
                  <c:v>137500</c:v>
                </c:pt>
                <c:pt idx="2">
                  <c:v>137500</c:v>
                </c:pt>
                <c:pt idx="3">
                  <c:v>137500</c:v>
                </c:pt>
                <c:pt idx="4">
                  <c:v>137500</c:v>
                </c:pt>
                <c:pt idx="5">
                  <c:v>137500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28-4676-9145-62ABEC582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862296"/>
        <c:axId val="865863080"/>
      </c:scatterChart>
      <c:catAx>
        <c:axId val="865862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863080"/>
        <c:crosses val="autoZero"/>
        <c:auto val="1"/>
        <c:lblAlgn val="ctr"/>
        <c:lblOffset val="100"/>
        <c:noMultiLvlLbl val="0"/>
      </c:catAx>
      <c:valAx>
        <c:axId val="86586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_€_-;\-* #,##0.00\ _€_-;_-* &quot;-&quot;??\ _€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862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52602799650044"/>
          <c:y val="8.4562569213732008E-2"/>
          <c:w val="0.7923628608923885"/>
          <c:h val="0.73294233569641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'durch geb Kapital 2'!$E$6:$E$16</c:f>
              <c:str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'durch geb Kapital 3'!$G$6:$G$16</c:f>
              <c:numCache>
                <c:formatCode>_-* #,##0.00\ _€_-;\-* #,##0.00\ _€_-;_-* "-"??\ _€_-;_-@_-</c:formatCode>
                <c:ptCount val="11"/>
                <c:pt idx="0">
                  <c:v>250000</c:v>
                </c:pt>
                <c:pt idx="1">
                  <c:v>190000</c:v>
                </c:pt>
                <c:pt idx="2">
                  <c:v>175000</c:v>
                </c:pt>
                <c:pt idx="3">
                  <c:v>145000</c:v>
                </c:pt>
                <c:pt idx="4">
                  <c:v>130000</c:v>
                </c:pt>
                <c:pt idx="5">
                  <c:v>25000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4-4F6A-91CC-8A418B570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201528"/>
        <c:axId val="798201920"/>
      </c:ba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'durch geb Kapital 3'!$E$6:$E$16</c:f>
              <c:str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xVal>
          <c:yVal>
            <c:numRef>
              <c:f>'durch geb Kapital 3'!$H$6:$H$16</c:f>
              <c:numCache>
                <c:formatCode>General</c:formatCode>
                <c:ptCount val="11"/>
                <c:pt idx="0">
                  <c:v>152500</c:v>
                </c:pt>
                <c:pt idx="1">
                  <c:v>152500</c:v>
                </c:pt>
                <c:pt idx="2">
                  <c:v>152500</c:v>
                </c:pt>
                <c:pt idx="3">
                  <c:v>152500</c:v>
                </c:pt>
                <c:pt idx="4">
                  <c:v>152500</c:v>
                </c:pt>
                <c:pt idx="5">
                  <c:v>152500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74-4F6A-91CC-8A418B570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201528"/>
        <c:axId val="798201920"/>
      </c:scatterChart>
      <c:catAx>
        <c:axId val="798201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201920"/>
        <c:crosses val="autoZero"/>
        <c:auto val="1"/>
        <c:lblAlgn val="ctr"/>
        <c:lblOffset val="100"/>
        <c:noMultiLvlLbl val="0"/>
      </c:catAx>
      <c:valAx>
        <c:axId val="79820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_€_-;\-* #,##0.00\ _€_-;_-* &quot;-&quot;??\ _€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201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295274</xdr:colOff>
      <xdr:row>2</xdr:row>
      <xdr:rowOff>138112</xdr:rowOff>
    </xdr:from>
    <xdr:to>
      <xdr:col>11</xdr:col>
      <xdr:colOff>542924</xdr:colOff>
      <xdr:row>16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1485900</xdr:colOff>
      <xdr:row>8</xdr:row>
      <xdr:rowOff>185737</xdr:rowOff>
    </xdr:from>
    <xdr:ext cx="1439112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1733550" y="1709737"/>
              <a:ext cx="1439112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AT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  <m:r>
                      <a:rPr lang="de-AT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𝑔𝑒𝑏</m:t>
                    </m:r>
                    <m:r>
                      <a:rPr lang="de-AT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r>
                      <a:rPr lang="de-AT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𝐾𝑎𝑝</m:t>
                    </m:r>
                    <m:r>
                      <a:rPr lang="de-AT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A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A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𝐴𝐾</m:t>
                        </m:r>
                        <m:r>
                          <a:rPr lang="de-A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de-A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𝑅𝑊</m:t>
                        </m:r>
                      </m:num>
                      <m:den>
                        <m:r>
                          <a:rPr lang="de-A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de-AT" sz="11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1733550" y="1709737"/>
              <a:ext cx="1439112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AT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r>
                <a:rPr lang="de-A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𝑔𝑒𝑏.𝐾𝑎𝑝=(𝐴𝐾+𝑅𝑊)/2</a:t>
              </a:r>
              <a:endParaRPr lang="de-AT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42862</xdr:rowOff>
    </xdr:from>
    <xdr:to>
      <xdr:col>11</xdr:col>
      <xdr:colOff>742950</xdr:colOff>
      <xdr:row>17</xdr:row>
      <xdr:rowOff>119062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42862</xdr:rowOff>
    </xdr:from>
    <xdr:to>
      <xdr:col>11</xdr:col>
      <xdr:colOff>742950</xdr:colOff>
      <xdr:row>17</xdr:row>
      <xdr:rowOff>119062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hard-rainer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rhard-rainer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rhard-rainer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erhard-rain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showGridLines="0" tabSelected="1" workbookViewId="0">
      <selection activeCell="E9" sqref="E9"/>
    </sheetView>
  </sheetViews>
  <sheetFormatPr defaultColWidth="0" defaultRowHeight="15" zeroHeight="1"/>
  <cols>
    <col min="1" max="1" width="4.7109375" customWidth="1"/>
    <col min="2" max="2" width="25.5703125" bestFit="1" customWidth="1"/>
    <col min="3" max="3" width="12.85546875" bestFit="1" customWidth="1"/>
    <col min="4" max="4" width="11.42578125" customWidth="1"/>
    <col min="5" max="5" width="5.5703125" customWidth="1"/>
    <col min="6" max="16384" width="11.42578125" hidden="1"/>
  </cols>
  <sheetData>
    <row r="1" spans="1:5"/>
    <row r="2" spans="1:5" ht="20.25" thickBot="1">
      <c r="B2" s="20" t="s">
        <v>0</v>
      </c>
      <c r="C2" s="20"/>
      <c r="D2" s="20"/>
    </row>
    <row r="3" spans="1:5" ht="15.75" thickTop="1"/>
    <row r="4" spans="1:5"/>
    <row r="5" spans="1:5">
      <c r="B5" t="s">
        <v>1</v>
      </c>
      <c r="C5" s="6">
        <v>250000</v>
      </c>
    </row>
    <row r="6" spans="1:5">
      <c r="B6" t="s">
        <v>2</v>
      </c>
      <c r="C6" s="6">
        <v>25000</v>
      </c>
    </row>
    <row r="7" spans="1:5">
      <c r="B7" t="s">
        <v>3</v>
      </c>
      <c r="C7" s="5">
        <v>5</v>
      </c>
    </row>
    <row r="8" spans="1:5"/>
    <row r="9" spans="1:5" ht="52.5" customHeight="1">
      <c r="B9" s="21" t="s">
        <v>4</v>
      </c>
      <c r="C9" s="21"/>
      <c r="D9" s="21"/>
    </row>
    <row r="10" spans="1:5"/>
    <row r="11" spans="1:5">
      <c r="B11" t="s">
        <v>5</v>
      </c>
      <c r="C11" s="23" t="s">
        <v>6</v>
      </c>
      <c r="D11" s="23"/>
    </row>
    <row r="12" spans="1:5">
      <c r="B12" t="s">
        <v>7</v>
      </c>
      <c r="C12" s="23" t="s">
        <v>8</v>
      </c>
      <c r="D12" s="23"/>
    </row>
    <row r="13" spans="1:5">
      <c r="B13" t="s">
        <v>9</v>
      </c>
      <c r="C13" s="23" t="s">
        <v>10</v>
      </c>
      <c r="D13" s="23"/>
    </row>
    <row r="14" spans="1:5"/>
    <row r="15" spans="1:5">
      <c r="A15" s="22" t="s">
        <v>11</v>
      </c>
      <c r="B15" s="22"/>
      <c r="C15" s="22"/>
      <c r="D15" s="22"/>
      <c r="E15" s="22"/>
    </row>
  </sheetData>
  <mergeCells count="6">
    <mergeCell ref="B2:D2"/>
    <mergeCell ref="B9:D9"/>
    <mergeCell ref="A15:E15"/>
    <mergeCell ref="C11:D11"/>
    <mergeCell ref="C12:D12"/>
    <mergeCell ref="C13:D13"/>
  </mergeCells>
  <hyperlinks>
    <hyperlink ref="C11" location="'durch geb Kapital 1'!A1" display="durch geb Kapital 1" xr:uid="{00000000-0004-0000-0000-000000000000}"/>
    <hyperlink ref="C12" location="'durch geb Kapital 2'!A1" display="durch geb Kapital 2" xr:uid="{00000000-0004-0000-0000-000001000000}"/>
    <hyperlink ref="C13" location="'durch geb Kapital 3'!A1" display="durch geb Kapital 3" xr:uid="{00000000-0004-0000-0000-000002000000}"/>
    <hyperlink ref="A15:E15" r:id="rId1" display="© Erhard Rainer - www.erhard-rainer.com" xr:uid="{00000000-0004-0000-0000-000003000000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showGridLines="0" workbookViewId="0">
      <selection activeCell="C7" sqref="C7"/>
    </sheetView>
  </sheetViews>
  <sheetFormatPr defaultColWidth="0" defaultRowHeight="15" zeroHeight="1"/>
  <cols>
    <col min="1" max="1" width="3.7109375" customWidth="1"/>
    <col min="2" max="2" width="25.5703125" bestFit="1" customWidth="1"/>
    <col min="3" max="3" width="12.85546875" bestFit="1" customWidth="1"/>
    <col min="4" max="4" width="10.5703125" bestFit="1" customWidth="1"/>
    <col min="5" max="5" width="11.85546875" bestFit="1" customWidth="1"/>
    <col min="6" max="13" width="11.42578125" customWidth="1"/>
    <col min="14" max="16384" width="11.42578125" hidden="1"/>
  </cols>
  <sheetData>
    <row r="1" spans="2:12"/>
    <row r="2" spans="2:12" ht="20.25" thickBot="1">
      <c r="B2" s="20" t="s">
        <v>12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15.75" thickTop="1"/>
    <row r="4" spans="2:12">
      <c r="B4" t="s">
        <v>1</v>
      </c>
      <c r="C4" s="6">
        <f>AK</f>
        <v>250000</v>
      </c>
    </row>
    <row r="5" spans="2:12">
      <c r="B5" t="s">
        <v>2</v>
      </c>
      <c r="C5" s="6">
        <f>RW</f>
        <v>25000</v>
      </c>
    </row>
    <row r="6" spans="2:12">
      <c r="B6" t="s">
        <v>3</v>
      </c>
      <c r="C6" s="5">
        <f>ND</f>
        <v>5</v>
      </c>
    </row>
    <row r="7" spans="2:12"/>
    <row r="8" spans="2:12" ht="24" thickBot="1">
      <c r="B8" t="s">
        <v>13</v>
      </c>
      <c r="C8" s="24">
        <f>(C4+C5)/2</f>
        <v>137500</v>
      </c>
      <c r="D8" s="24"/>
    </row>
    <row r="9" spans="2:12" ht="15.75" thickTop="1"/>
    <row r="10" spans="2:12"/>
    <row r="11" spans="2:12"/>
    <row r="12" spans="2:12"/>
    <row r="13" spans="2:12">
      <c r="B13" s="4" t="s">
        <v>14</v>
      </c>
      <c r="C13" s="4" t="s">
        <v>15</v>
      </c>
      <c r="D13" s="4" t="s">
        <v>16</v>
      </c>
      <c r="E13" s="4" t="s">
        <v>17</v>
      </c>
    </row>
    <row r="14" spans="2:12">
      <c r="B14" s="4" t="s">
        <v>18</v>
      </c>
      <c r="C14" s="3">
        <v>0</v>
      </c>
      <c r="D14" s="3">
        <f>C4</f>
        <v>250000</v>
      </c>
      <c r="E14" s="2">
        <f>C8</f>
        <v>137500</v>
      </c>
    </row>
    <row r="15" spans="2:12">
      <c r="B15" s="4" t="s">
        <v>19</v>
      </c>
      <c r="C15" s="3">
        <f>C6</f>
        <v>5</v>
      </c>
      <c r="D15" s="3">
        <f>C5</f>
        <v>25000</v>
      </c>
      <c r="E15" s="2">
        <f>E14</f>
        <v>137500</v>
      </c>
    </row>
    <row r="16" spans="2:12"/>
    <row r="17" spans="1:13"/>
    <row r="18" spans="1:13"/>
    <row r="19" spans="1:13">
      <c r="A19" s="22" t="s">
        <v>11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8" spans="1:13" hidden="1">
      <c r="C28" s="1"/>
    </row>
  </sheetData>
  <mergeCells count="3">
    <mergeCell ref="C8:D8"/>
    <mergeCell ref="B2:L2"/>
    <mergeCell ref="A19:M19"/>
  </mergeCells>
  <hyperlinks>
    <hyperlink ref="A19:M19" r:id="rId1" display="© Erhard Rainer - www.erhard-rainer.com" xr:uid="{00000000-0004-0000-01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showGridLines="0" workbookViewId="0">
      <selection activeCell="C6" sqref="C6"/>
    </sheetView>
  </sheetViews>
  <sheetFormatPr defaultColWidth="0" defaultRowHeight="15" zeroHeight="1"/>
  <cols>
    <col min="1" max="1" width="11.42578125" customWidth="1"/>
    <col min="2" max="2" width="25.5703125" bestFit="1" customWidth="1"/>
    <col min="3" max="3" width="12.85546875" bestFit="1" customWidth="1"/>
    <col min="4" max="4" width="5" customWidth="1"/>
    <col min="5" max="5" width="3.85546875" style="8" bestFit="1" customWidth="1"/>
    <col min="6" max="6" width="10.140625" style="8" bestFit="1" customWidth="1"/>
    <col min="7" max="7" width="10.5703125" style="8" bestFit="1" customWidth="1"/>
    <col min="8" max="13" width="11.42578125" customWidth="1"/>
    <col min="14" max="16384" width="11.42578125" hidden="1"/>
  </cols>
  <sheetData>
    <row r="1" spans="2:12"/>
    <row r="2" spans="2:12" ht="20.25" thickBot="1">
      <c r="B2" s="20" t="s">
        <v>12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15.75" thickTop="1"/>
    <row r="4" spans="2:12">
      <c r="B4" t="s">
        <v>1</v>
      </c>
      <c r="C4" s="6">
        <f>AK</f>
        <v>250000</v>
      </c>
      <c r="E4" s="25" t="s">
        <v>20</v>
      </c>
      <c r="F4" s="25"/>
      <c r="G4" s="25"/>
    </row>
    <row r="5" spans="2:12">
      <c r="B5" t="s">
        <v>2</v>
      </c>
      <c r="C5" s="6">
        <f>RW</f>
        <v>25000</v>
      </c>
      <c r="E5" s="8" t="s">
        <v>21</v>
      </c>
      <c r="F5" s="8" t="s">
        <v>20</v>
      </c>
      <c r="G5" s="8" t="s">
        <v>22</v>
      </c>
      <c r="H5" s="7"/>
    </row>
    <row r="6" spans="2:12">
      <c r="B6" t="s">
        <v>3</v>
      </c>
      <c r="C6" s="5">
        <f>ND</f>
        <v>5</v>
      </c>
      <c r="E6" s="10">
        <v>0</v>
      </c>
      <c r="F6" s="11"/>
      <c r="G6" s="12">
        <f>C4</f>
        <v>250000</v>
      </c>
      <c r="H6" s="7">
        <f>IF(E6="","",$G$17)</f>
        <v>137500</v>
      </c>
    </row>
    <row r="7" spans="2:12">
      <c r="E7" s="13">
        <v>1</v>
      </c>
      <c r="F7" s="14">
        <f>IF(E7="","",($C$4-$C$5)/$C$6)</f>
        <v>45000</v>
      </c>
      <c r="G7" s="15">
        <f>C4-F7</f>
        <v>205000</v>
      </c>
      <c r="H7" s="7">
        <f t="shared" ref="H7:H16" si="0">IF(E7="","",$G$17)</f>
        <v>137500</v>
      </c>
    </row>
    <row r="8" spans="2:12" ht="15" customHeight="1">
      <c r="E8" s="13">
        <f t="shared" ref="E8:E15" si="1">IF(E7="","",IF(E7+1&lt;=$C$6,E7+1,""))</f>
        <v>2</v>
      </c>
      <c r="F8" s="14">
        <f t="shared" ref="F8:F16" si="2">IF(E8="","",($C$4-$C$5)/$C$6)</f>
        <v>45000</v>
      </c>
      <c r="G8" s="15">
        <f>IF(E8="","",G7-F8)</f>
        <v>160000</v>
      </c>
      <c r="H8" s="7">
        <f t="shared" si="0"/>
        <v>137500</v>
      </c>
    </row>
    <row r="9" spans="2:12" ht="15" customHeight="1">
      <c r="B9" t="s">
        <v>12</v>
      </c>
      <c r="E9" s="13">
        <f t="shared" si="1"/>
        <v>3</v>
      </c>
      <c r="F9" s="14">
        <f t="shared" si="2"/>
        <v>45000</v>
      </c>
      <c r="G9" s="15">
        <f t="shared" ref="G9:G16" si="3">IF(E9="","",G8-F9)</f>
        <v>115000</v>
      </c>
      <c r="H9" s="7">
        <f t="shared" si="0"/>
        <v>137500</v>
      </c>
    </row>
    <row r="10" spans="2:12" ht="15" customHeight="1">
      <c r="B10" s="27">
        <f>G17</f>
        <v>137500</v>
      </c>
      <c r="C10" s="27"/>
      <c r="E10" s="13">
        <f t="shared" si="1"/>
        <v>4</v>
      </c>
      <c r="F10" s="14">
        <f t="shared" si="2"/>
        <v>45000</v>
      </c>
      <c r="G10" s="15">
        <f t="shared" si="3"/>
        <v>70000</v>
      </c>
      <c r="H10" s="7">
        <f t="shared" si="0"/>
        <v>137500</v>
      </c>
    </row>
    <row r="11" spans="2:12" ht="15" customHeight="1" thickBot="1">
      <c r="B11" s="28"/>
      <c r="C11" s="28"/>
      <c r="E11" s="13">
        <f t="shared" si="1"/>
        <v>5</v>
      </c>
      <c r="F11" s="14">
        <f t="shared" si="2"/>
        <v>45000</v>
      </c>
      <c r="G11" s="15">
        <f t="shared" si="3"/>
        <v>25000</v>
      </c>
      <c r="H11" s="7">
        <f t="shared" si="0"/>
        <v>137500</v>
      </c>
    </row>
    <row r="12" spans="2:12" ht="15" customHeight="1" thickTop="1">
      <c r="E12" s="13" t="str">
        <f t="shared" si="1"/>
        <v/>
      </c>
      <c r="F12" s="14" t="str">
        <f t="shared" si="2"/>
        <v/>
      </c>
      <c r="G12" s="15" t="str">
        <f t="shared" si="3"/>
        <v/>
      </c>
      <c r="H12" s="7" t="str">
        <f t="shared" si="0"/>
        <v/>
      </c>
    </row>
    <row r="13" spans="2:12">
      <c r="B13" s="21" t="s">
        <v>23</v>
      </c>
      <c r="C13" s="21"/>
      <c r="E13" s="13" t="str">
        <f t="shared" si="1"/>
        <v/>
      </c>
      <c r="F13" s="14" t="str">
        <f t="shared" si="2"/>
        <v/>
      </c>
      <c r="G13" s="15" t="str">
        <f t="shared" si="3"/>
        <v/>
      </c>
      <c r="H13" s="7" t="str">
        <f t="shared" si="0"/>
        <v/>
      </c>
    </row>
    <row r="14" spans="2:12">
      <c r="B14" s="21"/>
      <c r="C14" s="21"/>
      <c r="E14" s="13" t="str">
        <f t="shared" si="1"/>
        <v/>
      </c>
      <c r="F14" s="14" t="str">
        <f t="shared" si="2"/>
        <v/>
      </c>
      <c r="G14" s="15" t="str">
        <f t="shared" si="3"/>
        <v/>
      </c>
      <c r="H14" s="7" t="str">
        <f t="shared" si="0"/>
        <v/>
      </c>
    </row>
    <row r="15" spans="2:12">
      <c r="E15" s="13" t="str">
        <f t="shared" si="1"/>
        <v/>
      </c>
      <c r="F15" s="14" t="str">
        <f t="shared" si="2"/>
        <v/>
      </c>
      <c r="G15" s="15" t="str">
        <f t="shared" si="3"/>
        <v/>
      </c>
      <c r="H15" s="7" t="str">
        <f t="shared" si="0"/>
        <v/>
      </c>
    </row>
    <row r="16" spans="2:12">
      <c r="E16" s="16" t="str">
        <f t="shared" ref="E16" si="4">IF(E15="","",IF(E15+1&lt;=$C$6,E15+1,""))</f>
        <v/>
      </c>
      <c r="F16" s="17" t="str">
        <f t="shared" si="2"/>
        <v/>
      </c>
      <c r="G16" s="18" t="str">
        <f t="shared" si="3"/>
        <v/>
      </c>
      <c r="H16" s="7" t="str">
        <f t="shared" si="0"/>
        <v/>
      </c>
    </row>
    <row r="17" spans="1:13">
      <c r="E17" s="26" t="s">
        <v>24</v>
      </c>
      <c r="F17" s="26"/>
      <c r="G17" s="9">
        <f>AVERAGE(G6:G16)</f>
        <v>137500</v>
      </c>
      <c r="H17" s="7"/>
    </row>
    <row r="18" spans="1:13"/>
    <row r="19" spans="1:13"/>
    <row r="20" spans="1:13">
      <c r="A20" s="22" t="s">
        <v>11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</sheetData>
  <mergeCells count="6">
    <mergeCell ref="A20:M20"/>
    <mergeCell ref="B2:L2"/>
    <mergeCell ref="E4:G4"/>
    <mergeCell ref="E17:F17"/>
    <mergeCell ref="B13:C14"/>
    <mergeCell ref="B10:C11"/>
  </mergeCells>
  <hyperlinks>
    <hyperlink ref="A20:M20" r:id="rId1" display="© Erhard Rainer - www.erhard-rainer.com" xr:uid="{00000000-0004-0000-02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showGridLines="0" workbookViewId="0">
      <selection activeCell="C7" sqref="C7"/>
    </sheetView>
  </sheetViews>
  <sheetFormatPr defaultColWidth="0" defaultRowHeight="15" customHeight="1" zeroHeight="1"/>
  <cols>
    <col min="1" max="1" width="11.42578125" customWidth="1"/>
    <col min="2" max="2" width="25.5703125" bestFit="1" customWidth="1"/>
    <col min="3" max="3" width="12.85546875" bestFit="1" customWidth="1"/>
    <col min="4" max="4" width="5" customWidth="1"/>
    <col min="5" max="5" width="3.85546875" style="8" bestFit="1" customWidth="1"/>
    <col min="6" max="6" width="12.85546875" style="8" bestFit="1" customWidth="1"/>
    <col min="7" max="7" width="10.5703125" style="8" bestFit="1" customWidth="1"/>
    <col min="8" max="13" width="11.42578125" customWidth="1"/>
    <col min="14" max="16384" width="11.42578125" hidden="1"/>
  </cols>
  <sheetData>
    <row r="1" spans="2:12"/>
    <row r="2" spans="2:12" ht="20.25" thickBot="1">
      <c r="B2" s="20" t="s">
        <v>12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15.75" thickTop="1"/>
    <row r="4" spans="2:12">
      <c r="B4" t="s">
        <v>1</v>
      </c>
      <c r="C4" s="6">
        <f>AK</f>
        <v>250000</v>
      </c>
      <c r="E4" s="25" t="s">
        <v>20</v>
      </c>
      <c r="F4" s="25"/>
      <c r="G4" s="25"/>
    </row>
    <row r="5" spans="2:12">
      <c r="B5" t="s">
        <v>2</v>
      </c>
      <c r="C5" s="6">
        <f>RW</f>
        <v>25000</v>
      </c>
      <c r="E5" s="8" t="s">
        <v>21</v>
      </c>
      <c r="F5" s="8" t="s">
        <v>20</v>
      </c>
      <c r="G5" s="8" t="s">
        <v>22</v>
      </c>
      <c r="H5" s="7"/>
    </row>
    <row r="6" spans="2:12">
      <c r="B6" t="s">
        <v>3</v>
      </c>
      <c r="C6" s="5">
        <f>ND</f>
        <v>5</v>
      </c>
      <c r="E6" s="10">
        <v>0</v>
      </c>
      <c r="F6" s="19"/>
      <c r="G6" s="12">
        <f>C4</f>
        <v>250000</v>
      </c>
      <c r="H6" s="7">
        <f>IF(E6="","",$G$17)</f>
        <v>152500</v>
      </c>
    </row>
    <row r="7" spans="2:12">
      <c r="E7" s="13">
        <v>1</v>
      </c>
      <c r="F7" s="19">
        <v>60000</v>
      </c>
      <c r="G7" s="15">
        <f>C4-F7</f>
        <v>190000</v>
      </c>
      <c r="H7" s="7">
        <f t="shared" ref="H7:H16" si="0">IF(E7="","",$G$17)</f>
        <v>152500</v>
      </c>
    </row>
    <row r="8" spans="2:12" ht="15" customHeight="1">
      <c r="E8" s="13">
        <f t="shared" ref="E8:E16" si="1">IF(E7="","",IF(E7+1&lt;=$C$6,E7+1,""))</f>
        <v>2</v>
      </c>
      <c r="F8" s="19">
        <v>15000</v>
      </c>
      <c r="G8" s="15">
        <f>IF(E8="","",G7-F8)</f>
        <v>175000</v>
      </c>
      <c r="H8" s="7">
        <f t="shared" si="0"/>
        <v>152500</v>
      </c>
    </row>
    <row r="9" spans="2:12" ht="15" customHeight="1">
      <c r="B9" t="s">
        <v>12</v>
      </c>
      <c r="E9" s="13">
        <f t="shared" si="1"/>
        <v>3</v>
      </c>
      <c r="F9" s="19">
        <v>30000</v>
      </c>
      <c r="G9" s="15">
        <f t="shared" ref="G9:G16" si="2">IF(E9="","",G8-F9)</f>
        <v>145000</v>
      </c>
      <c r="H9" s="7">
        <f t="shared" si="0"/>
        <v>152500</v>
      </c>
    </row>
    <row r="10" spans="2:12" ht="15" customHeight="1">
      <c r="B10" s="27">
        <f>G17</f>
        <v>152500</v>
      </c>
      <c r="C10" s="27"/>
      <c r="E10" s="13">
        <f t="shared" si="1"/>
        <v>4</v>
      </c>
      <c r="F10" s="19">
        <v>15000</v>
      </c>
      <c r="G10" s="15">
        <f t="shared" si="2"/>
        <v>130000</v>
      </c>
      <c r="H10" s="7">
        <f t="shared" si="0"/>
        <v>152500</v>
      </c>
    </row>
    <row r="11" spans="2:12" ht="15" customHeight="1" thickBot="1">
      <c r="B11" s="28"/>
      <c r="C11" s="28"/>
      <c r="E11" s="13">
        <f t="shared" si="1"/>
        <v>5</v>
      </c>
      <c r="F11" s="19">
        <v>105000</v>
      </c>
      <c r="G11" s="15">
        <f t="shared" si="2"/>
        <v>25000</v>
      </c>
      <c r="H11" s="7">
        <f t="shared" si="0"/>
        <v>152500</v>
      </c>
    </row>
    <row r="12" spans="2:12" ht="15" customHeight="1" thickTop="1">
      <c r="E12" s="13" t="str">
        <f t="shared" si="1"/>
        <v/>
      </c>
      <c r="F12" s="19" t="str">
        <f t="shared" ref="F12:F16" si="3">IF(E12="","",($C$4-$C$5)/$C$6)</f>
        <v/>
      </c>
      <c r="G12" s="15" t="str">
        <f t="shared" si="2"/>
        <v/>
      </c>
      <c r="H12" s="7" t="str">
        <f t="shared" si="0"/>
        <v/>
      </c>
    </row>
    <row r="13" spans="2:12">
      <c r="B13" s="21" t="s">
        <v>25</v>
      </c>
      <c r="C13" s="21"/>
      <c r="E13" s="13" t="str">
        <f t="shared" si="1"/>
        <v/>
      </c>
      <c r="F13" s="19" t="str">
        <f t="shared" si="3"/>
        <v/>
      </c>
      <c r="G13" s="15" t="str">
        <f t="shared" si="2"/>
        <v/>
      </c>
      <c r="H13" s="7" t="str">
        <f t="shared" si="0"/>
        <v/>
      </c>
    </row>
    <row r="14" spans="2:12">
      <c r="B14" s="21"/>
      <c r="C14" s="21"/>
      <c r="E14" s="13" t="str">
        <f t="shared" si="1"/>
        <v/>
      </c>
      <c r="F14" s="19" t="str">
        <f t="shared" si="3"/>
        <v/>
      </c>
      <c r="G14" s="15" t="str">
        <f t="shared" si="2"/>
        <v/>
      </c>
      <c r="H14" s="7" t="str">
        <f t="shared" si="0"/>
        <v/>
      </c>
    </row>
    <row r="15" spans="2:12">
      <c r="E15" s="13" t="str">
        <f t="shared" si="1"/>
        <v/>
      </c>
      <c r="F15" s="19" t="str">
        <f t="shared" si="3"/>
        <v/>
      </c>
      <c r="G15" s="15" t="str">
        <f t="shared" si="2"/>
        <v/>
      </c>
      <c r="H15" s="7" t="str">
        <f t="shared" si="0"/>
        <v/>
      </c>
    </row>
    <row r="16" spans="2:12">
      <c r="E16" s="16" t="str">
        <f t="shared" si="1"/>
        <v/>
      </c>
      <c r="F16" s="19" t="str">
        <f t="shared" si="3"/>
        <v/>
      </c>
      <c r="G16" s="18" t="str">
        <f t="shared" si="2"/>
        <v/>
      </c>
      <c r="H16" s="7" t="str">
        <f t="shared" si="0"/>
        <v/>
      </c>
    </row>
    <row r="17" spans="1:13">
      <c r="E17" s="26" t="s">
        <v>24</v>
      </c>
      <c r="F17" s="26"/>
      <c r="G17" s="9">
        <f>AVERAGE(G6:G16)</f>
        <v>152500</v>
      </c>
      <c r="H17" s="7"/>
    </row>
    <row r="18" spans="1:13"/>
    <row r="19" spans="1:13"/>
    <row r="20" spans="1:13">
      <c r="A20" s="22" t="s">
        <v>11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</sheetData>
  <mergeCells count="6">
    <mergeCell ref="A20:M20"/>
    <mergeCell ref="B2:L2"/>
    <mergeCell ref="E4:G4"/>
    <mergeCell ref="B10:C11"/>
    <mergeCell ref="B13:C14"/>
    <mergeCell ref="E17:F17"/>
  </mergeCells>
  <hyperlinks>
    <hyperlink ref="A20:M20" r:id="rId1" display="© Erhard Rainer - www.erhard-rainer.com" xr:uid="{00000000-0004-0000-0300-000000000000}"/>
  </hyperlinks>
  <pageMargins left="0.7" right="0.7" top="0.78740157499999996" bottom="0.78740157499999996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3C26DE19A2D4DA8B7B8B727CBB41C" ma:contentTypeVersion="7" ma:contentTypeDescription="Create a new document." ma:contentTypeScope="" ma:versionID="f525780da324e2df97098f643fa369ad">
  <xsd:schema xmlns:xsd="http://www.w3.org/2001/XMLSchema" xmlns:xs="http://www.w3.org/2001/XMLSchema" xmlns:p="http://schemas.microsoft.com/office/2006/metadata/properties" xmlns:ns2="b3c0fe6d-2c8e-45a6-9426-932bf777e80d" targetNamespace="http://schemas.microsoft.com/office/2006/metadata/properties" ma:root="true" ma:fieldsID="ee1b7c6c273587d407a1237cb2e55dc0" ns2:_="">
    <xsd:import namespace="b3c0fe6d-2c8e-45a6-9426-932bf777e8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0fe6d-2c8e-45a6-9426-932bf777e8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62AF2C-8FAE-48CE-8E46-82A65B05B23B}"/>
</file>

<file path=customXml/itemProps2.xml><?xml version="1.0" encoding="utf-8"?>
<ds:datastoreItem xmlns:ds="http://schemas.openxmlformats.org/officeDocument/2006/customXml" ds:itemID="{054A4201-04DB-4CC3-AC3B-D3EE96404175}"/>
</file>

<file path=customXml/itemProps3.xml><?xml version="1.0" encoding="utf-8"?>
<ds:datastoreItem xmlns:ds="http://schemas.openxmlformats.org/officeDocument/2006/customXml" ds:itemID="{EF44E1C4-E7DE-4238-ACE1-4814206F10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ErhardRainer</dc:creator>
  <cp:keywords/>
  <dc:description/>
  <cp:lastModifiedBy>ErhardRainer</cp:lastModifiedBy>
  <cp:revision/>
  <dcterms:created xsi:type="dcterms:W3CDTF">2013-11-16T22:17:09Z</dcterms:created>
  <dcterms:modified xsi:type="dcterms:W3CDTF">2021-10-02T23:59:01Z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AK">
    <vt:lpwstr/>
  </property>
  <property fmtid="{D5CDD505-2E9C-101B-9397-08002B2CF9AE}" pid="3" name="PROP_ND">
    <vt:lpwstr/>
  </property>
  <property fmtid="{D5CDD505-2E9C-101B-9397-08002B2CF9AE}" pid="4" name="PROP_RW">
    <vt:lpwstr/>
  </property>
  <property fmtid="{D5CDD505-2E9C-101B-9397-08002B2CF9AE}" pid="5" name="ContentTypeId">
    <vt:lpwstr>0x0101008653C26DE19A2D4DA8B7B8B727CBB41C</vt:lpwstr>
  </property>
</Properties>
</file>